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7F6CC944-C419-49A0-A6FE-1FB3006C2D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T11" i="1"/>
  <c r="T10" i="1"/>
  <c r="O11" i="1" l="1"/>
  <c r="O10" i="1"/>
  <c r="O9" i="1"/>
  <c r="O8" i="1"/>
  <c r="O7" i="1"/>
  <c r="O6" i="1"/>
  <c r="O12" i="1"/>
  <c r="AJ13" i="1"/>
  <c r="AI13" i="1"/>
  <c r="AH13" i="1"/>
  <c r="AG13" i="1"/>
  <c r="AF13" i="1"/>
  <c r="AE13" i="1"/>
  <c r="AD13" i="1"/>
  <c r="I19" i="1"/>
  <c r="N19" i="1" s="1"/>
  <c r="AC13" i="1"/>
  <c r="H19" i="1"/>
  <c r="AB13" i="1"/>
  <c r="G19" i="1" s="1"/>
  <c r="AA13" i="1"/>
  <c r="F19" i="1" s="1"/>
  <c r="Z13" i="1"/>
  <c r="E19" i="1"/>
  <c r="Y13" i="1"/>
  <c r="I18" i="1"/>
  <c r="N18" i="1" s="1"/>
  <c r="X13" i="1"/>
  <c r="H18" i="1"/>
  <c r="W13" i="1"/>
  <c r="G18" i="1"/>
  <c r="V13" i="1"/>
  <c r="F18" i="1"/>
  <c r="U13" i="1"/>
  <c r="E18" i="1"/>
  <c r="M13" i="1"/>
  <c r="L13" i="1"/>
  <c r="T13" i="1" s="1"/>
  <c r="K13" i="1"/>
  <c r="J13" i="1"/>
  <c r="I13" i="1"/>
  <c r="H13" i="1"/>
  <c r="H17" i="1" s="1"/>
  <c r="G13" i="1"/>
  <c r="G17" i="1" s="1"/>
  <c r="F13" i="1"/>
  <c r="F17" i="1" s="1"/>
  <c r="E13" i="1"/>
  <c r="E17" i="1"/>
  <c r="M19" i="1"/>
  <c r="M18" i="1"/>
  <c r="E20" i="1"/>
  <c r="I17" i="1"/>
  <c r="M17" i="1"/>
  <c r="D14" i="1"/>
  <c r="K18" i="1" l="1"/>
  <c r="L18" i="1"/>
  <c r="L19" i="1"/>
  <c r="I20" i="1"/>
  <c r="G20" i="1"/>
  <c r="O13" i="1"/>
  <c r="N13" i="1" s="1"/>
  <c r="N17" i="1" s="1"/>
  <c r="O17" i="1"/>
  <c r="O20" i="1" s="1"/>
  <c r="N20" i="1" s="1"/>
  <c r="K17" i="1"/>
  <c r="F20" i="1"/>
  <c r="K20" i="1" s="1"/>
  <c r="L17" i="1"/>
  <c r="H20" i="1"/>
  <c r="L20" i="1" s="1"/>
  <c r="K19" i="1"/>
  <c r="M20" i="1"/>
</calcChain>
</file>

<file path=xl/sharedStrings.xml><?xml version="1.0" encoding="utf-8"?>
<sst xmlns="http://schemas.openxmlformats.org/spreadsheetml/2006/main" count="88" uniqueCount="57">
  <si>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</si>
  <si>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</si>
  <si>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</si>
  <si>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</si>
  <si>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</si>
  <si>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</si>
  <si>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</si>
  <si>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</si>
  <si>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</si>
  <si>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</si>
  <si>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</si>
  <si>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</si>
  <si>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</si>
  <si>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</si>
  <si>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</si>
  <si>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</si>
  <si>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</si>
  <si>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</si>
  <si>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</si>
  <si>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</si>
  <si>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</si>
  <si>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</si>
  <si>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</si>
  <si>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</si>
  <si>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</si>
  <si>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</si>
  <si>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</si>
  <si>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</si>
  <si>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</si>
  <si>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</si>
  <si>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</si>
  <si>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</si>
  <si>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Seurat</t>
  </si>
  <si>
    <t>Katja Kolehmainen</t>
  </si>
  <si>
    <t>PattU</t>
  </si>
  <si>
    <t>SiiPe</t>
  </si>
  <si>
    <t xml:space="preserve"> </t>
  </si>
  <si>
    <t>2.</t>
  </si>
  <si>
    <t>1.</t>
  </si>
  <si>
    <t>4.</t>
  </si>
  <si>
    <t>10.</t>
  </si>
  <si>
    <t>6.</t>
  </si>
  <si>
    <t>8.</t>
  </si>
  <si>
    <t>ykköspesis</t>
  </si>
  <si>
    <t>3.9.1978</t>
  </si>
  <si>
    <t>PattU = Pattijoen Urheilijat  (1928)</t>
  </si>
  <si>
    <t>SiiPe = Siilinjärven Pesis  (1987)</t>
  </si>
  <si>
    <t>L+T</t>
  </si>
  <si>
    <t>9.</t>
  </si>
  <si>
    <t>ENSIMMÄISET</t>
  </si>
  <si>
    <t>Ottelu</t>
  </si>
  <si>
    <t>Kunnari</t>
  </si>
  <si>
    <t xml:space="preserve"> Vuoden tulokas  2000</t>
  </si>
  <si>
    <t xml:space="preserve">Lyöty </t>
  </si>
  <si>
    <t xml:space="preserve">Tuotu </t>
  </si>
  <si>
    <t>Kiri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</si>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</sst>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165" fontId="1" fillId="3" borderId="2" xfId="0" applyNumberFormat="1" applyFont="1" applyFill="1" applyBorder="1"/>
    <xf numFmtId="0" fontId="1" fillId="4" borderId="10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.855468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18" width="5.7109375" style="65" customWidth="1"/>
    <col min="19" max="19" width="5.7109375" style="64" customWidth="1"/>
    <col min="20" max="20" width="0.7109375" style="34" customWidth="1"/>
    <col min="21" max="28" width="5.7109375" style="55" customWidth="1"/>
    <col min="29" max="32" width="5.7109375" style="24" customWidth="1"/>
    <col min="33" max="33" width="5.7109375" style="56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33</v>
      </c>
      <c r="C1" s="2"/>
      <c r="D1" s="3"/>
      <c r="E1" s="4" t="s">
        <v>44</v>
      </c>
      <c r="F1" s="5"/>
      <c r="G1" s="5"/>
      <c r="H1" s="2"/>
      <c r="I1" s="3"/>
      <c r="J1" s="5"/>
      <c r="K1" s="5"/>
      <c r="L1" s="3"/>
      <c r="M1" s="6"/>
      <c r="N1" s="6"/>
      <c r="O1" s="6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28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57">
        <v>1998</v>
      </c>
      <c r="C4" s="57"/>
      <c r="D4" s="58" t="s">
        <v>34</v>
      </c>
      <c r="E4" s="57"/>
      <c r="F4" s="60" t="s">
        <v>43</v>
      </c>
      <c r="G4" s="62"/>
      <c r="H4" s="61"/>
      <c r="I4" s="57"/>
      <c r="J4" s="57"/>
      <c r="K4" s="57"/>
      <c r="L4" s="57"/>
      <c r="M4" s="57"/>
      <c r="N4" s="59"/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57">
        <v>1999</v>
      </c>
      <c r="C5" s="57"/>
      <c r="D5" s="58" t="s">
        <v>34</v>
      </c>
      <c r="E5" s="57"/>
      <c r="F5" s="60" t="s">
        <v>43</v>
      </c>
      <c r="G5" s="62"/>
      <c r="H5" s="61"/>
      <c r="I5" s="57"/>
      <c r="J5" s="57"/>
      <c r="K5" s="57"/>
      <c r="L5" s="57"/>
      <c r="M5" s="57"/>
      <c r="N5" s="59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2000</v>
      </c>
      <c r="C6" s="25" t="s">
        <v>38</v>
      </c>
      <c r="D6" s="26" t="s">
        <v>34</v>
      </c>
      <c r="E6" s="25">
        <v>22</v>
      </c>
      <c r="F6" s="25">
        <v>2</v>
      </c>
      <c r="G6" s="25">
        <v>24</v>
      </c>
      <c r="H6" s="25">
        <v>34</v>
      </c>
      <c r="I6" s="25">
        <v>109</v>
      </c>
      <c r="J6" s="25">
        <v>20</v>
      </c>
      <c r="K6" s="25">
        <v>19</v>
      </c>
      <c r="L6" s="25">
        <v>44</v>
      </c>
      <c r="M6" s="25">
        <v>26</v>
      </c>
      <c r="N6" s="27">
        <v>0.57699999999999996</v>
      </c>
      <c r="O6" s="23">
        <f t="shared" ref="O6:O11" si="0">PRODUCT(I6/N6)</f>
        <v>188.90814558058926</v>
      </c>
      <c r="P6" s="17"/>
      <c r="Q6" s="17"/>
      <c r="R6" s="17" t="s">
        <v>48</v>
      </c>
      <c r="S6" s="17"/>
      <c r="T6" s="23"/>
      <c r="U6" s="25">
        <v>11</v>
      </c>
      <c r="V6" s="25">
        <v>3</v>
      </c>
      <c r="W6" s="25">
        <v>9</v>
      </c>
      <c r="X6" s="25">
        <v>11</v>
      </c>
      <c r="Y6" s="25">
        <v>60</v>
      </c>
      <c r="Z6" s="28"/>
      <c r="AA6" s="28"/>
      <c r="AB6" s="28"/>
      <c r="AC6" s="28"/>
      <c r="AD6" s="28"/>
      <c r="AE6" s="25"/>
      <c r="AF6" s="25"/>
      <c r="AG6" s="25"/>
      <c r="AH6" s="25">
        <v>1</v>
      </c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2001</v>
      </c>
      <c r="C7" s="25" t="s">
        <v>39</v>
      </c>
      <c r="D7" s="26" t="s">
        <v>34</v>
      </c>
      <c r="E7" s="25">
        <v>24</v>
      </c>
      <c r="F7" s="25">
        <v>1</v>
      </c>
      <c r="G7" s="25">
        <v>17</v>
      </c>
      <c r="H7" s="25">
        <v>22</v>
      </c>
      <c r="I7" s="25">
        <v>92</v>
      </c>
      <c r="J7" s="25">
        <v>15</v>
      </c>
      <c r="K7" s="25">
        <v>23</v>
      </c>
      <c r="L7" s="25">
        <v>36</v>
      </c>
      <c r="M7" s="25">
        <v>18</v>
      </c>
      <c r="N7" s="27">
        <v>0.63</v>
      </c>
      <c r="O7" s="23">
        <f t="shared" si="0"/>
        <v>146.03174603174602</v>
      </c>
      <c r="P7" s="17"/>
      <c r="Q7" s="17"/>
      <c r="R7" s="17"/>
      <c r="S7" s="17"/>
      <c r="T7" s="23"/>
      <c r="U7" s="25">
        <v>9</v>
      </c>
      <c r="V7" s="25">
        <v>1</v>
      </c>
      <c r="W7" s="25">
        <v>3</v>
      </c>
      <c r="X7" s="25">
        <v>9</v>
      </c>
      <c r="Y7" s="25">
        <v>34</v>
      </c>
      <c r="Z7" s="28"/>
      <c r="AA7" s="28"/>
      <c r="AB7" s="28"/>
      <c r="AC7" s="28"/>
      <c r="AD7" s="28"/>
      <c r="AE7" s="25"/>
      <c r="AF7" s="25"/>
      <c r="AG7" s="25">
        <v>1</v>
      </c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2002</v>
      </c>
      <c r="C8" s="25" t="s">
        <v>39</v>
      </c>
      <c r="D8" s="26" t="s">
        <v>34</v>
      </c>
      <c r="E8" s="25">
        <v>5</v>
      </c>
      <c r="F8" s="25">
        <v>0</v>
      </c>
      <c r="G8" s="25">
        <v>5</v>
      </c>
      <c r="H8" s="25">
        <v>1</v>
      </c>
      <c r="I8" s="25">
        <v>11</v>
      </c>
      <c r="J8" s="25">
        <v>0</v>
      </c>
      <c r="K8" s="25">
        <v>2</v>
      </c>
      <c r="L8" s="25">
        <v>4</v>
      </c>
      <c r="M8" s="25">
        <v>5</v>
      </c>
      <c r="N8" s="27">
        <v>0.52400000000000002</v>
      </c>
      <c r="O8" s="23">
        <f t="shared" si="0"/>
        <v>20.992366412213741</v>
      </c>
      <c r="P8" s="17"/>
      <c r="Q8" s="17"/>
      <c r="R8" s="17"/>
      <c r="S8" s="17"/>
      <c r="T8" s="23"/>
      <c r="U8" s="25">
        <v>9</v>
      </c>
      <c r="V8" s="25">
        <v>0</v>
      </c>
      <c r="W8" s="25">
        <v>5</v>
      </c>
      <c r="X8" s="25">
        <v>0</v>
      </c>
      <c r="Y8" s="25">
        <v>17</v>
      </c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2003</v>
      </c>
      <c r="C9" s="25" t="s">
        <v>40</v>
      </c>
      <c r="D9" s="26" t="s">
        <v>34</v>
      </c>
      <c r="E9" s="25">
        <v>20</v>
      </c>
      <c r="F9" s="25">
        <v>0</v>
      </c>
      <c r="G9" s="25">
        <v>5</v>
      </c>
      <c r="H9" s="25">
        <v>7</v>
      </c>
      <c r="I9" s="25">
        <v>62</v>
      </c>
      <c r="J9" s="25">
        <v>9</v>
      </c>
      <c r="K9" s="25">
        <v>24</v>
      </c>
      <c r="L9" s="25">
        <v>24</v>
      </c>
      <c r="M9" s="25">
        <v>5</v>
      </c>
      <c r="N9" s="27">
        <v>0.46300000000000002</v>
      </c>
      <c r="O9" s="23">
        <f t="shared" si="0"/>
        <v>133.90928725701943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8">
        <v>6</v>
      </c>
      <c r="AA9" s="28">
        <v>0</v>
      </c>
      <c r="AB9" s="28">
        <v>7</v>
      </c>
      <c r="AC9" s="28">
        <v>3</v>
      </c>
      <c r="AD9" s="28">
        <v>28</v>
      </c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2004</v>
      </c>
      <c r="C10" s="25" t="s">
        <v>37</v>
      </c>
      <c r="D10" s="26" t="s">
        <v>55</v>
      </c>
      <c r="E10" s="25">
        <v>20</v>
      </c>
      <c r="F10" s="25">
        <v>0</v>
      </c>
      <c r="G10" s="25">
        <v>20</v>
      </c>
      <c r="H10" s="25">
        <v>9</v>
      </c>
      <c r="I10" s="25">
        <v>55</v>
      </c>
      <c r="J10" s="25">
        <v>6</v>
      </c>
      <c r="K10" s="25">
        <v>10</v>
      </c>
      <c r="L10" s="25">
        <v>19</v>
      </c>
      <c r="M10" s="25">
        <v>20</v>
      </c>
      <c r="N10" s="27">
        <v>0.53400000000000003</v>
      </c>
      <c r="O10" s="23">
        <f t="shared" si="0"/>
        <v>102.99625468164794</v>
      </c>
      <c r="P10" s="17"/>
      <c r="Q10" s="17"/>
      <c r="R10" s="17"/>
      <c r="S10" s="17"/>
      <c r="T10" s="23" t="e">
        <f t="shared" ref="T10:T13" si="1">PRODUCT(L10/S10)</f>
        <v>#DIV/0!</v>
      </c>
      <c r="U10" s="25">
        <v>12</v>
      </c>
      <c r="V10" s="25">
        <v>0</v>
      </c>
      <c r="W10" s="25">
        <v>7</v>
      </c>
      <c r="X10" s="25">
        <v>2</v>
      </c>
      <c r="Y10" s="25">
        <v>28</v>
      </c>
      <c r="Z10" s="28"/>
      <c r="AA10" s="28"/>
      <c r="AB10" s="28"/>
      <c r="AC10" s="28"/>
      <c r="AD10" s="28"/>
      <c r="AE10" s="25"/>
      <c r="AF10" s="25"/>
      <c r="AG10" s="25">
        <v>1</v>
      </c>
      <c r="AH10" s="25" t="s">
        <v>36</v>
      </c>
      <c r="AI10" s="25">
        <v>1</v>
      </c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2005</v>
      </c>
      <c r="C11" s="25" t="s">
        <v>41</v>
      </c>
      <c r="D11" s="26" t="s">
        <v>35</v>
      </c>
      <c r="E11" s="25">
        <v>19</v>
      </c>
      <c r="F11" s="25">
        <v>1</v>
      </c>
      <c r="G11" s="25">
        <v>13</v>
      </c>
      <c r="H11" s="25">
        <v>17</v>
      </c>
      <c r="I11" s="25">
        <v>76</v>
      </c>
      <c r="J11" s="25">
        <v>13</v>
      </c>
      <c r="K11" s="25">
        <v>16</v>
      </c>
      <c r="L11" s="25">
        <v>33</v>
      </c>
      <c r="M11" s="25">
        <v>14</v>
      </c>
      <c r="N11" s="27">
        <v>0.53200000000000003</v>
      </c>
      <c r="O11" s="23">
        <f t="shared" si="0"/>
        <v>142.85714285714286</v>
      </c>
      <c r="P11" s="17"/>
      <c r="Q11" s="17"/>
      <c r="R11" s="17"/>
      <c r="S11" s="17"/>
      <c r="T11" s="23" t="e">
        <f t="shared" si="1"/>
        <v>#DIV/0!</v>
      </c>
      <c r="U11" s="25">
        <v>7</v>
      </c>
      <c r="V11" s="25">
        <v>0</v>
      </c>
      <c r="W11" s="25">
        <v>10</v>
      </c>
      <c r="X11" s="25">
        <v>7</v>
      </c>
      <c r="Y11" s="25">
        <v>37</v>
      </c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2006</v>
      </c>
      <c r="C12" s="25" t="s">
        <v>42</v>
      </c>
      <c r="D12" s="26" t="s">
        <v>35</v>
      </c>
      <c r="E12" s="25">
        <v>20</v>
      </c>
      <c r="F12" s="25">
        <v>0</v>
      </c>
      <c r="G12" s="25">
        <v>18</v>
      </c>
      <c r="H12" s="25">
        <v>10</v>
      </c>
      <c r="I12" s="25">
        <v>76</v>
      </c>
      <c r="J12" s="25">
        <v>11</v>
      </c>
      <c r="K12" s="25">
        <v>23</v>
      </c>
      <c r="L12" s="25">
        <v>24</v>
      </c>
      <c r="M12" s="25">
        <v>18</v>
      </c>
      <c r="N12" s="27">
        <v>0.54300000000000004</v>
      </c>
      <c r="O12" s="23">
        <f>PRODUCT(I12/N12)</f>
        <v>139.96316758747696</v>
      </c>
      <c r="P12" s="17"/>
      <c r="Q12" s="17"/>
      <c r="R12" s="17"/>
      <c r="S12" s="17"/>
      <c r="T12" s="23" t="e">
        <f t="shared" si="1"/>
        <v>#DIV/0!</v>
      </c>
      <c r="U12" s="25">
        <v>6</v>
      </c>
      <c r="V12" s="25">
        <v>0</v>
      </c>
      <c r="W12" s="25">
        <v>1</v>
      </c>
      <c r="X12" s="25">
        <v>6</v>
      </c>
      <c r="Y12" s="25">
        <v>17</v>
      </c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2">SUM(E4:E12)</f>
        <v>130</v>
      </c>
      <c r="F13" s="17">
        <f t="shared" si="2"/>
        <v>4</v>
      </c>
      <c r="G13" s="17">
        <f t="shared" si="2"/>
        <v>102</v>
      </c>
      <c r="H13" s="17">
        <f t="shared" si="2"/>
        <v>100</v>
      </c>
      <c r="I13" s="17">
        <f t="shared" si="2"/>
        <v>481</v>
      </c>
      <c r="J13" s="17">
        <f t="shared" si="2"/>
        <v>74</v>
      </c>
      <c r="K13" s="17">
        <f t="shared" si="2"/>
        <v>117</v>
      </c>
      <c r="L13" s="17">
        <f t="shared" si="2"/>
        <v>184</v>
      </c>
      <c r="M13" s="17">
        <f t="shared" si="2"/>
        <v>106</v>
      </c>
      <c r="N13" s="29">
        <f>PRODUCT(I13/O13)</f>
        <v>0.54930114194451429</v>
      </c>
      <c r="O13" s="17">
        <f>SUM(O6:O12)</f>
        <v>875.65811040783626</v>
      </c>
      <c r="P13" s="17"/>
      <c r="Q13" s="17"/>
      <c r="R13" s="17"/>
      <c r="S13" s="17"/>
      <c r="T13" s="23" t="e">
        <f t="shared" si="1"/>
        <v>#DIV/0!</v>
      </c>
      <c r="U13" s="17">
        <f t="shared" ref="U13:AJ13" si="3">SUM(U4:U12)</f>
        <v>54</v>
      </c>
      <c r="V13" s="17">
        <f t="shared" si="3"/>
        <v>4</v>
      </c>
      <c r="W13" s="17">
        <f t="shared" si="3"/>
        <v>35</v>
      </c>
      <c r="X13" s="17">
        <f t="shared" si="3"/>
        <v>35</v>
      </c>
      <c r="Y13" s="17">
        <f t="shared" si="3"/>
        <v>193</v>
      </c>
      <c r="Z13" s="17">
        <f t="shared" si="3"/>
        <v>6</v>
      </c>
      <c r="AA13" s="17">
        <f t="shared" si="3"/>
        <v>0</v>
      </c>
      <c r="AB13" s="17">
        <f t="shared" si="3"/>
        <v>7</v>
      </c>
      <c r="AC13" s="17">
        <f t="shared" si="3"/>
        <v>3</v>
      </c>
      <c r="AD13" s="17">
        <f t="shared" si="3"/>
        <v>28</v>
      </c>
      <c r="AE13" s="17">
        <f t="shared" si="3"/>
        <v>0</v>
      </c>
      <c r="AF13" s="17">
        <f t="shared" si="3"/>
        <v>0</v>
      </c>
      <c r="AG13" s="17">
        <f t="shared" si="3"/>
        <v>2</v>
      </c>
      <c r="AH13" s="17">
        <f t="shared" si="3"/>
        <v>1</v>
      </c>
      <c r="AI13" s="17">
        <f t="shared" si="3"/>
        <v>1</v>
      </c>
      <c r="AJ13" s="17">
        <f t="shared" si="3"/>
        <v>0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6" t="s">
        <v>2</v>
      </c>
      <c r="C14" s="30"/>
      <c r="D14" s="31">
        <f>SUM(F13:H13)+((I13-F13-G13)/3)+(E13/3)+(AE13*25)+(AF13*25)+(AG13*10)+(AH13*25)+(AI13*20)+(AJ13*15)</f>
        <v>439.33333333333331</v>
      </c>
      <c r="E14" s="1"/>
      <c r="F14" s="1"/>
      <c r="G14" s="1"/>
      <c r="H14" s="1"/>
      <c r="I14" s="1"/>
      <c r="J14" s="1"/>
      <c r="K14" s="1"/>
      <c r="L14" s="1"/>
      <c r="M14" s="1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33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2"/>
      <c r="O15" s="3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35"/>
      <c r="D16" s="35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17" t="s">
        <v>21</v>
      </c>
      <c r="O16" s="1"/>
      <c r="P16" s="36" t="s">
        <v>49</v>
      </c>
      <c r="Q16" s="11"/>
      <c r="R16" s="11"/>
      <c r="S16" s="11"/>
      <c r="T16" s="66"/>
      <c r="U16" s="66"/>
      <c r="V16" s="66"/>
      <c r="W16" s="66"/>
      <c r="X16" s="66"/>
      <c r="Y16" s="11"/>
      <c r="Z16" s="11"/>
      <c r="AA16" s="11"/>
      <c r="AB16" s="10"/>
      <c r="AC16" s="11"/>
      <c r="AD16" s="11"/>
      <c r="AE16" s="11"/>
      <c r="AF16" s="11"/>
      <c r="AG16" s="10"/>
      <c r="AH16" s="11"/>
      <c r="AI16" s="11"/>
      <c r="AJ16" s="37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36" t="s">
        <v>17</v>
      </c>
      <c r="C17" s="11"/>
      <c r="D17" s="37"/>
      <c r="E17" s="25">
        <f>PRODUCT(E13)</f>
        <v>130</v>
      </c>
      <c r="F17" s="25">
        <f>PRODUCT(F13)</f>
        <v>4</v>
      </c>
      <c r="G17" s="25">
        <f>PRODUCT(G13)</f>
        <v>102</v>
      </c>
      <c r="H17" s="25">
        <f>PRODUCT(H13)</f>
        <v>100</v>
      </c>
      <c r="I17" s="25">
        <f>PRODUCT(I13)</f>
        <v>481</v>
      </c>
      <c r="J17" s="1"/>
      <c r="K17" s="38">
        <f>PRODUCT((F17+G17)/E17)</f>
        <v>0.81538461538461537</v>
      </c>
      <c r="L17" s="38">
        <f>PRODUCT(H17/E17)</f>
        <v>0.76923076923076927</v>
      </c>
      <c r="M17" s="38">
        <f>PRODUCT(I17/E17)</f>
        <v>3.7</v>
      </c>
      <c r="N17" s="27">
        <f>PRODUCT(N13)</f>
        <v>0.54930114194451429</v>
      </c>
      <c r="O17" s="1">
        <f>PRODUCT(O13)</f>
        <v>875.65811040783626</v>
      </c>
      <c r="P17" s="68" t="s">
        <v>50</v>
      </c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1"/>
      <c r="AC17" s="70"/>
      <c r="AD17" s="72"/>
      <c r="AE17" s="70"/>
      <c r="AF17" s="70"/>
      <c r="AG17" s="71"/>
      <c r="AH17" s="70"/>
      <c r="AI17" s="70"/>
      <c r="AJ17" s="73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39" t="s">
        <v>18</v>
      </c>
      <c r="C18" s="40"/>
      <c r="D18" s="41"/>
      <c r="E18" s="25">
        <f>PRODUCT(U13)</f>
        <v>54</v>
      </c>
      <c r="F18" s="25">
        <f>PRODUCT(V13)</f>
        <v>4</v>
      </c>
      <c r="G18" s="25">
        <f>PRODUCT(W13)</f>
        <v>35</v>
      </c>
      <c r="H18" s="25">
        <f>PRODUCT(X13)</f>
        <v>35</v>
      </c>
      <c r="I18" s="25">
        <f>PRODUCT(Y13)</f>
        <v>193</v>
      </c>
      <c r="J18" s="1"/>
      <c r="K18" s="38">
        <f>PRODUCT((F18+G18)/E18)</f>
        <v>0.72222222222222221</v>
      </c>
      <c r="L18" s="38">
        <f>PRODUCT(H18/E18)</f>
        <v>0.64814814814814814</v>
      </c>
      <c r="M18" s="38">
        <f>PRODUCT(I18/E18)</f>
        <v>3.574074074074074</v>
      </c>
      <c r="N18" s="27">
        <f>PRODUCT(I18/O18)</f>
        <v>0.56432748538011701</v>
      </c>
      <c r="O18" s="1">
        <v>342</v>
      </c>
      <c r="P18" s="74" t="s">
        <v>53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8"/>
      <c r="AE18" s="76"/>
      <c r="AF18" s="76"/>
      <c r="AG18" s="77"/>
      <c r="AH18" s="76"/>
      <c r="AI18" s="76"/>
      <c r="AJ18" s="79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2" t="s">
        <v>19</v>
      </c>
      <c r="C19" s="43"/>
      <c r="D19" s="44"/>
      <c r="E19" s="28">
        <f>PRODUCT(Z13)</f>
        <v>6</v>
      </c>
      <c r="F19" s="28">
        <f>PRODUCT(AA13)</f>
        <v>0</v>
      </c>
      <c r="G19" s="28">
        <f>PRODUCT(AB13)</f>
        <v>7</v>
      </c>
      <c r="H19" s="28">
        <f>PRODUCT(AC13)</f>
        <v>3</v>
      </c>
      <c r="I19" s="28">
        <f>PRODUCT(AD13)</f>
        <v>28</v>
      </c>
      <c r="J19" s="1"/>
      <c r="K19" s="45">
        <f>PRODUCT((F19+G19)/E19)</f>
        <v>1.1666666666666667</v>
      </c>
      <c r="L19" s="45">
        <f>PRODUCT(H19/E19)</f>
        <v>0.5</v>
      </c>
      <c r="M19" s="45">
        <f>PRODUCT(I19/E19)</f>
        <v>4.666666666666667</v>
      </c>
      <c r="N19" s="46">
        <f>PRODUCT(I19/O19)</f>
        <v>0.62222222222222223</v>
      </c>
      <c r="O19" s="1">
        <v>45</v>
      </c>
      <c r="P19" s="74" t="s">
        <v>54</v>
      </c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7"/>
      <c r="AC19" s="76"/>
      <c r="AD19" s="78"/>
      <c r="AE19" s="76"/>
      <c r="AF19" s="76"/>
      <c r="AG19" s="77"/>
      <c r="AH19" s="76"/>
      <c r="AI19" s="76"/>
      <c r="AJ19" s="79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7" t="s">
        <v>20</v>
      </c>
      <c r="C20" s="48"/>
      <c r="D20" s="49"/>
      <c r="E20" s="17">
        <f>SUM(E17:E19)</f>
        <v>190</v>
      </c>
      <c r="F20" s="17">
        <f>SUM(F17:F19)</f>
        <v>8</v>
      </c>
      <c r="G20" s="17">
        <f>SUM(G17:G19)</f>
        <v>144</v>
      </c>
      <c r="H20" s="17">
        <f>SUM(H17:H19)</f>
        <v>138</v>
      </c>
      <c r="I20" s="17">
        <f>SUM(I17:I19)</f>
        <v>702</v>
      </c>
      <c r="J20" s="1"/>
      <c r="K20" s="50">
        <f>PRODUCT((F20+G20)/E20)</f>
        <v>0.8</v>
      </c>
      <c r="L20" s="50">
        <f>PRODUCT(H20/E20)</f>
        <v>0.72631578947368425</v>
      </c>
      <c r="M20" s="50">
        <f>PRODUCT(I20/E20)</f>
        <v>3.6947368421052631</v>
      </c>
      <c r="N20" s="29">
        <f>PRODUCT(I20/O20)</f>
        <v>0.55596997652298386</v>
      </c>
      <c r="O20" s="1">
        <f>SUM(O17:O19)</f>
        <v>1262.6581104078364</v>
      </c>
      <c r="P20" s="80" t="s">
        <v>51</v>
      </c>
      <c r="Q20" s="81"/>
      <c r="R20" s="81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2"/>
      <c r="AD20" s="84"/>
      <c r="AE20" s="82"/>
      <c r="AF20" s="82"/>
      <c r="AG20" s="83"/>
      <c r="AH20" s="82"/>
      <c r="AI20" s="82"/>
      <c r="AJ20" s="85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33"/>
      <c r="C21" s="33"/>
      <c r="D21" s="33"/>
      <c r="E21" s="33"/>
      <c r="F21" s="33"/>
      <c r="G21" s="33"/>
      <c r="H21" s="33"/>
      <c r="I21" s="33"/>
      <c r="J21" s="1"/>
      <c r="K21" s="33"/>
      <c r="L21" s="33"/>
      <c r="M21" s="33"/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6" t="s">
        <v>52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67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37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 t="s">
        <v>32</v>
      </c>
      <c r="C24" s="1"/>
      <c r="D24" s="1" t="s">
        <v>45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23"/>
      <c r="Z24" s="23"/>
      <c r="AA24" s="51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 t="s">
        <v>56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51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 t="s">
        <v>46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51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/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23"/>
      <c r="Z27" s="23"/>
      <c r="AA27" s="51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51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3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1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23"/>
      <c r="Z30" s="23"/>
      <c r="AA30" s="51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23"/>
      <c r="Z31" s="23"/>
      <c r="AA31" s="51"/>
      <c r="AB31" s="1"/>
      <c r="AC31" s="23"/>
      <c r="AD31" s="23"/>
      <c r="AE31" s="23"/>
      <c r="AF31" s="23"/>
      <c r="AG31" s="23"/>
      <c r="AH31" s="23"/>
      <c r="AI31" s="23"/>
      <c r="AJ31" s="23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1"/>
      <c r="AB32" s="1"/>
      <c r="AC32" s="23"/>
      <c r="AD32" s="23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1"/>
      <c r="AB33" s="1"/>
      <c r="AC33" s="23"/>
      <c r="AD33" s="23"/>
      <c r="AE33" s="23"/>
      <c r="AF33" s="23"/>
      <c r="AG33" s="23"/>
      <c r="AH33" s="23"/>
      <c r="AI33" s="23"/>
      <c r="AJ33" s="23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2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1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2"/>
      <c r="N35" s="32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23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23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1"/>
      <c r="AB37" s="1"/>
      <c r="AC37" s="1"/>
      <c r="AD37" s="1"/>
      <c r="AE37" s="1"/>
      <c r="AF37" s="1"/>
      <c r="AG37" s="23"/>
      <c r="AH37" s="1"/>
      <c r="AI37" s="1"/>
      <c r="AJ37" s="1"/>
      <c r="AK37" s="7"/>
      <c r="AL37" s="53"/>
      <c r="AM37" s="53"/>
      <c r="AN37" s="53"/>
      <c r="AO37" s="53"/>
      <c r="AP37" s="53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1"/>
      <c r="AB38" s="1"/>
      <c r="AC38" s="23"/>
      <c r="AD38" s="23"/>
      <c r="AE38" s="23"/>
      <c r="AF38" s="23"/>
      <c r="AG38" s="23"/>
      <c r="AH38" s="23"/>
      <c r="AI38" s="23"/>
      <c r="AJ38" s="23"/>
      <c r="AK38" s="7"/>
      <c r="AL38" s="53"/>
      <c r="AM38" s="53"/>
      <c r="AN38" s="53"/>
      <c r="AO38" s="53"/>
      <c r="AP38" s="53"/>
    </row>
    <row r="39" spans="1:42" ht="15" customHeight="1" x14ac:dyDescent="0.25">
      <c r="A39" s="5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1"/>
      <c r="AB39" s="1"/>
      <c r="AC39" s="23"/>
      <c r="AD39" s="23"/>
      <c r="AE39" s="23"/>
      <c r="AF39" s="23"/>
      <c r="AG39" s="23"/>
      <c r="AH39" s="23"/>
      <c r="AI39" s="23"/>
      <c r="AJ39" s="23"/>
      <c r="AK39" s="7"/>
    </row>
    <row r="40" spans="1:42" ht="15" customHeight="1" x14ac:dyDescent="0.25">
      <c r="A40" s="5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1"/>
      <c r="AB40" s="1"/>
      <c r="AC40" s="23"/>
      <c r="AD40" s="23"/>
      <c r="AE40" s="23"/>
      <c r="AF40" s="23"/>
      <c r="AG40" s="23"/>
      <c r="AH40" s="23"/>
      <c r="AI40" s="23"/>
      <c r="AJ40" s="23"/>
      <c r="AK40" s="7"/>
    </row>
    <row r="41" spans="1:42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2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1"/>
      <c r="AB41" s="1"/>
      <c r="AC41" s="1"/>
      <c r="AD41" s="1"/>
      <c r="AE41" s="1"/>
      <c r="AF41" s="1"/>
      <c r="AG41" s="23"/>
      <c r="AH41" s="1"/>
      <c r="AI41" s="1"/>
      <c r="AJ41" s="1"/>
      <c r="AK41" s="7"/>
    </row>
    <row r="42" spans="1:42" ht="15" customHeight="1" x14ac:dyDescent="0.25">
      <c r="A42" s="54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2"/>
      <c r="N42" s="32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23"/>
      <c r="AH42" s="1"/>
      <c r="AI42" s="1"/>
      <c r="AJ42" s="1"/>
      <c r="AK42" s="7"/>
    </row>
    <row r="43" spans="1:42" ht="15" customHeight="1" x14ac:dyDescent="0.25">
      <c r="A43" s="5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1"/>
      <c r="AB43" s="1"/>
      <c r="AC43" s="23"/>
      <c r="AD43" s="23"/>
      <c r="AE43" s="23"/>
      <c r="AF43" s="23"/>
      <c r="AG43" s="23"/>
      <c r="AH43" s="23"/>
      <c r="AI43" s="23"/>
      <c r="AJ43" s="23"/>
      <c r="AK43" s="7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1"/>
      <c r="AB44" s="1"/>
      <c r="AC44" s="1"/>
      <c r="AD44" s="1"/>
      <c r="AE44" s="1"/>
      <c r="AF44" s="1"/>
      <c r="AG44" s="23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1"/>
      <c r="AB45" s="1"/>
      <c r="AC45" s="1"/>
      <c r="AD45" s="1"/>
      <c r="AE45" s="1"/>
      <c r="AF45" s="1"/>
      <c r="AG45" s="23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1"/>
      <c r="AB46" s="1"/>
      <c r="AC46" s="1"/>
      <c r="AD46" s="1"/>
      <c r="AE46" s="1"/>
      <c r="AF46" s="1"/>
      <c r="AG46" s="23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1"/>
      <c r="AB47" s="1"/>
      <c r="AC47" s="1"/>
      <c r="AD47" s="1"/>
      <c r="AE47" s="1"/>
      <c r="AF47" s="1"/>
      <c r="AG47" s="23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1"/>
      <c r="AB48" s="1"/>
      <c r="AC48" s="1"/>
      <c r="AD48" s="1"/>
      <c r="AE48" s="1"/>
      <c r="AF48" s="1"/>
      <c r="AG48" s="23"/>
      <c r="AH48" s="1"/>
      <c r="AI48" s="1"/>
      <c r="AJ48" s="1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23"/>
      <c r="Q50" s="23"/>
      <c r="R50" s="23"/>
      <c r="S50" s="23"/>
      <c r="T50" s="23"/>
    </row>
    <row r="51" spans="16:20" ht="15" customHeight="1" x14ac:dyDescent="0.25">
      <c r="P51" s="23"/>
      <c r="Q51" s="23"/>
      <c r="R51" s="23"/>
      <c r="S51" s="23"/>
      <c r="T51" s="23"/>
    </row>
    <row r="52" spans="16:20" ht="15" customHeight="1" x14ac:dyDescent="0.25">
      <c r="P52" s="7"/>
      <c r="Q52" s="7"/>
      <c r="R52" s="7"/>
      <c r="S52" s="1"/>
      <c r="T52" s="23"/>
    </row>
    <row r="53" spans="16:20" ht="15" customHeight="1" x14ac:dyDescent="0.25">
      <c r="P53" s="7"/>
      <c r="Q53" s="7"/>
      <c r="R53" s="7"/>
      <c r="S53" s="1"/>
      <c r="T53" s="23"/>
    </row>
    <row r="54" spans="16:20" ht="15" customHeight="1" x14ac:dyDescent="0.25">
      <c r="P54" s="7"/>
      <c r="Q54" s="7"/>
      <c r="R54" s="7"/>
      <c r="S54" s="1"/>
      <c r="T54" s="23"/>
    </row>
    <row r="55" spans="16:20" ht="15" customHeight="1" x14ac:dyDescent="0.25">
      <c r="P55" s="7"/>
      <c r="Q55" s="7"/>
      <c r="R55" s="7"/>
      <c r="S55" s="1"/>
      <c r="T55" s="23"/>
    </row>
    <row r="56" spans="16:20" ht="15" customHeight="1" x14ac:dyDescent="0.25">
      <c r="P56" s="7"/>
      <c r="Q56" s="7"/>
      <c r="R56" s="7"/>
      <c r="S56" s="1"/>
      <c r="T56" s="23"/>
    </row>
    <row r="57" spans="16:20" ht="15" customHeight="1" x14ac:dyDescent="0.25">
      <c r="P57" s="7"/>
      <c r="Q57" s="7"/>
      <c r="R57" s="7"/>
      <c r="S57" s="1"/>
      <c r="T57" s="23"/>
    </row>
    <row r="58" spans="16:20" ht="15" customHeight="1" x14ac:dyDescent="0.25">
      <c r="P58" s="7"/>
      <c r="Q58" s="7"/>
      <c r="R58" s="7"/>
      <c r="S58" s="1"/>
      <c r="T58" s="23"/>
    </row>
    <row r="59" spans="16:20" ht="15" customHeight="1" x14ac:dyDescent="0.25">
      <c r="P59" s="7"/>
      <c r="Q59" s="7"/>
      <c r="R59" s="7"/>
      <c r="S59" s="1"/>
      <c r="T59" s="23"/>
    </row>
    <row r="60" spans="16:20" ht="15" customHeight="1" x14ac:dyDescent="0.25">
      <c r="P60" s="7"/>
      <c r="Q60" s="7"/>
      <c r="R60" s="7"/>
      <c r="S60" s="1"/>
      <c r="T60" s="23"/>
    </row>
    <row r="61" spans="16:20" ht="15" customHeight="1" x14ac:dyDescent="0.25">
      <c r="P61" s="7"/>
      <c r="Q61" s="7"/>
      <c r="R61" s="7"/>
      <c r="S61" s="1"/>
      <c r="T61" s="23"/>
    </row>
    <row r="62" spans="16:20" ht="15" customHeight="1" x14ac:dyDescent="0.25">
      <c r="P62" s="7"/>
      <c r="Q62" s="7"/>
      <c r="R62" s="7"/>
      <c r="S62" s="1"/>
      <c r="T62" s="23"/>
    </row>
    <row r="63" spans="16:20" ht="15" customHeight="1" x14ac:dyDescent="0.25">
      <c r="P63" s="7"/>
      <c r="Q63" s="7"/>
      <c r="R63" s="7"/>
      <c r="S63" s="1"/>
      <c r="T63" s="23"/>
    </row>
    <row r="64" spans="16:20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  <c r="S80" s="1"/>
      <c r="T80" s="23"/>
    </row>
    <row r="81" spans="16:20" ht="15" customHeight="1" x14ac:dyDescent="0.25">
      <c r="P81" s="7"/>
      <c r="Q81" s="7"/>
      <c r="R81" s="7"/>
      <c r="S81" s="1"/>
      <c r="T81" s="23"/>
    </row>
    <row r="82" spans="16:20" ht="15" customHeight="1" x14ac:dyDescent="0.25">
      <c r="P82" s="7"/>
      <c r="Q82" s="7"/>
      <c r="R82" s="7"/>
    </row>
    <row r="83" spans="16:20" ht="15" customHeight="1" x14ac:dyDescent="0.25">
      <c r="P83" s="7"/>
      <c r="Q83" s="7"/>
      <c r="R83" s="7"/>
    </row>
    <row r="84" spans="16:20" ht="15" customHeight="1" x14ac:dyDescent="0.25">
      <c r="P84" s="7"/>
      <c r="Q84" s="7"/>
      <c r="R84" s="7"/>
      <c r="S84" s="1"/>
      <c r="T84" s="23"/>
    </row>
    <row r="85" spans="16:20" ht="15" customHeight="1" x14ac:dyDescent="0.25">
      <c r="P85" s="7"/>
      <c r="Q85" s="7"/>
      <c r="R85" s="7"/>
      <c r="S85" s="1"/>
      <c r="T85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2024-01-08T12:36:50Z</dcterms:modified>
</cp:coreProperties>
</file>